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afeara\ENTRADA DA CIDADE\FINALIZADOS\"/>
    </mc:Choice>
  </mc:AlternateContent>
  <bookViews>
    <workbookView xWindow="-120" yWindow="-120" windowWidth="20730" windowHeight="11160" tabRatio="783"/>
  </bookViews>
  <sheets>
    <sheet name="Projeto padrão 110V" sheetId="51" r:id="rId1"/>
    <sheet name="CRONOGRAMA" sheetId="52" r:id="rId2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CRE" localSheetId="0" hidden="1">#REF!</definedName>
    <definedName name="ACRE" hidden="1">#REF!</definedName>
    <definedName name="ademir" hidden="1">{#N/A,#N/A,FALSE,"Cronograma";#N/A,#N/A,FALSE,"Cronogr. 2"}</definedName>
    <definedName name="_xlnm.Print_Area" localSheetId="0">'Projeto padrão 110V'!$B$1:$K$27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Popular" hidden="1">{#N/A,#N/A,FALSE,"Cronograma";#N/A,#N/A,FALSE,"Cronogr. 2"}</definedName>
    <definedName name="rio" hidden="1">{#N/A,#N/A,FALSE,"Cronograma";#N/A,#N/A,FALSE,"Cronogr. 2"}</definedName>
    <definedName name="SINAPI_AC" localSheetId="0" hidden="1">#REF!</definedName>
    <definedName name="SINAPI_AC" hidden="1">#REF!</definedName>
    <definedName name="ss" hidden="1">{#N/A,#N/A,FALSE,"Cronograma";#N/A,#N/A,FALSE,"Cronogr. 2"}</definedName>
    <definedName name="_xlnm.Print_Titles" localSheetId="0">'Projeto padrão 110V'!$1:$11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52" l="1"/>
  <c r="A3" i="52"/>
  <c r="A2" i="52"/>
  <c r="J17" i="51" l="1"/>
  <c r="J16" i="51"/>
  <c r="K16" i="51" s="1"/>
  <c r="J15" i="51"/>
  <c r="K15" i="51" s="1"/>
  <c r="J14" i="51"/>
  <c r="K14" i="51" s="1"/>
  <c r="K17" i="51"/>
  <c r="K18" i="51" l="1"/>
  <c r="K20" i="51" l="1"/>
  <c r="C9" i="52"/>
  <c r="E10" i="52" l="1"/>
  <c r="D10" i="52"/>
  <c r="F10" i="52"/>
  <c r="C10" i="52" l="1"/>
</calcChain>
</file>

<file path=xl/sharedStrings.xml><?xml version="1.0" encoding="utf-8"?>
<sst xmlns="http://schemas.openxmlformats.org/spreadsheetml/2006/main" count="66" uniqueCount="55">
  <si>
    <t>ITEM</t>
  </si>
  <si>
    <t xml:space="preserve">Planilha Orçamentária </t>
  </si>
  <si>
    <t>1.1</t>
  </si>
  <si>
    <t>DESCRIÇÃO DOS SERVIÇOS</t>
  </si>
  <si>
    <t>VALOR (R$)</t>
  </si>
  <si>
    <t>Custo TOTAL com BDI incluso</t>
  </si>
  <si>
    <t>CÓDIGO</t>
  </si>
  <si>
    <t>FONTE</t>
  </si>
  <si>
    <t>UNID</t>
  </si>
  <si>
    <t>QUANT</t>
  </si>
  <si>
    <t>PREÇO UNIT (SEM BDI)</t>
  </si>
  <si>
    <t>PREÇO UNIT (COM BDI)</t>
  </si>
  <si>
    <t>1.</t>
  </si>
  <si>
    <t>Subtotal</t>
  </si>
  <si>
    <t>_____________________________________</t>
  </si>
  <si>
    <t>VINÍCIUS KARAKIDA AUGUSTO</t>
  </si>
  <si>
    <t>ENGENHEIRO CIVIL - CREA PR -157984/D</t>
  </si>
  <si>
    <t>______________________________________</t>
  </si>
  <si>
    <t>PREFEITO MUNICIPAL</t>
  </si>
  <si>
    <t>M2</t>
  </si>
  <si>
    <t>BDI 1:</t>
  </si>
  <si>
    <t>ELTON FABIO LAZARETTI</t>
  </si>
  <si>
    <t>1.2</t>
  </si>
  <si>
    <t>1.3</t>
  </si>
  <si>
    <t>Letreiro formando a escrita "CAFEARA", composto por letras com 1,00 m de altura, espessura 0,15 m, escultura representando a figura de coração com 3,00 m de altura, comprimento 3,91 m, espessura 0,20 m, fixado sobre viga em ferragem armada com comprimento total de 7,35 m. Estruturados com brocas diâmetro 0,25 m com 4,00 m de profundidade. Pintura com tinta resistente a intemperies, letras na cor branca, figura coração cor vermelha e viga na cor concreto (vide projeto arquitetônico).</t>
  </si>
  <si>
    <t xml:space="preserve">Painel porta retrato com 2,20 m de largura, altura 2,40 m, espessura 10 cm, composto por molduras com ornamentos em alto relevo, aplique superior e letras formando a escrita "ESTIVE EM CAFEARA", abertura central com dimensão 1,50 x 0,90 m de altura, confeccionado em concreto armado. Incluso pintura  (vide projeto arquitetônico). </t>
  </si>
  <si>
    <t>Pedestal canelado medindo 70 x 70 x 80 cm de altura, em cimento natural. Incluso pintura  (vide projeto arquitetônico).</t>
  </si>
  <si>
    <t>Pinha modelo ânfora com apliques em alto relevo, altura 1,25 m, em cimento natural. Incluso pintura  (vide projeto arquitetônico).</t>
  </si>
  <si>
    <t>CAFEARA, 08 DE MAIO DE 2023</t>
  </si>
  <si>
    <t>Obra: Contratação de empresa sob regime de empreitada global, para executar obras de Letreiro, Escultura, Painel Porta Retrato.</t>
  </si>
  <si>
    <t>C1</t>
  </si>
  <si>
    <t>C2</t>
  </si>
  <si>
    <t>C3</t>
  </si>
  <si>
    <t>C4</t>
  </si>
  <si>
    <t>COTAÇÃO</t>
  </si>
  <si>
    <t>Preço base: COTAÇÃO DE MERCADO</t>
  </si>
  <si>
    <t>Local: ENTRADA PRINCIPAL DA CIDADE, PR 543, PEÍMENTRO URBANO DE CAFEARA</t>
  </si>
  <si>
    <t>1.4</t>
  </si>
  <si>
    <t>BDI 2</t>
  </si>
  <si>
    <t>BDI 2:</t>
  </si>
  <si>
    <t>BDI</t>
  </si>
  <si>
    <t>CIDADE: CAFEARA</t>
  </si>
  <si>
    <t xml:space="preserve">CRONOGRAMA FISICO FINANCEIRO </t>
  </si>
  <si>
    <t>VALORES</t>
  </si>
  <si>
    <t>SERVIÇOS EXECUTADOS %</t>
  </si>
  <si>
    <t>DISCRIMINAÇÃO</t>
  </si>
  <si>
    <t>VALOR COM BDI</t>
  </si>
  <si>
    <t>MÊS 1</t>
  </si>
  <si>
    <t>MÊS 2</t>
  </si>
  <si>
    <t>TOTAL</t>
  </si>
  <si>
    <t>______________________________</t>
  </si>
  <si>
    <t>ENGENHEIRO CIVIL - CREA PR: 157984/D</t>
  </si>
  <si>
    <t>MÊS 3</t>
  </si>
  <si>
    <t>Letreiro, Escultura, Painel Porta Retrato</t>
  </si>
  <si>
    <t>CAFEARA, 09 DE MAIO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</si>
</sst>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#,##0.00_ ;\-#,##0.00\ 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sz val="10"/>
      <name val="Times New Roman"/>
      <family val="1"/>
    </font>
    <font>
      <sz val="10"/>
      <name val="MS Sans Serif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mbria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0" fontId="17" fillId="0" borderId="0" applyNumberFormat="0" applyBorder="0" applyProtection="0"/>
    <xf numFmtId="0" fontId="17" fillId="0" borderId="0" applyNumberFormat="0" applyBorder="0" applyProtection="0"/>
    <xf numFmtId="165" fontId="17" fillId="0" borderId="0" applyBorder="0" applyProtection="0"/>
    <xf numFmtId="165" fontId="17" fillId="0" borderId="0" applyBorder="0" applyProtection="0"/>
    <xf numFmtId="0" fontId="8" fillId="0" borderId="0"/>
    <xf numFmtId="0" fontId="17" fillId="0" borderId="0" applyNumberFormat="0" applyBorder="0" applyProtection="0"/>
    <xf numFmtId="0" fontId="18" fillId="0" borderId="0" applyNumberFormat="0" applyBorder="0" applyProtection="0"/>
    <xf numFmtId="166" fontId="18" fillId="0" borderId="0" applyBorder="0" applyProtection="0"/>
    <xf numFmtId="0" fontId="19" fillId="0" borderId="0" applyNumberFormat="0" applyBorder="0" applyProtection="0">
      <alignment horizontal="center"/>
    </xf>
    <xf numFmtId="0" fontId="19" fillId="0" borderId="0" applyNumberFormat="0" applyBorder="0" applyProtection="0">
      <alignment horizontal="center" textRotation="90"/>
    </xf>
    <xf numFmtId="0" fontId="5" fillId="0" borderId="0"/>
    <xf numFmtId="0" fontId="5" fillId="0" borderId="0"/>
    <xf numFmtId="0" fontId="20" fillId="0" borderId="0"/>
    <xf numFmtId="0" fontId="16" fillId="0" borderId="0"/>
    <xf numFmtId="0" fontId="5" fillId="0" borderId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 applyNumberFormat="0" applyBorder="0" applyProtection="0"/>
    <xf numFmtId="167" fontId="21" fillId="0" borderId="0" applyBorder="0" applyProtection="0"/>
    <xf numFmtId="164" fontId="5" fillId="0" borderId="0" applyFont="0" applyFill="0" applyBorder="0" applyAlignment="0" applyProtection="0"/>
    <xf numFmtId="165" fontId="17" fillId="0" borderId="0" applyBorder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22" fillId="0" borderId="0"/>
    <xf numFmtId="168" fontId="5" fillId="0" borderId="0" applyFont="0" applyFill="0" applyBorder="0" applyAlignment="0" applyProtection="0"/>
    <xf numFmtId="169" fontId="23" fillId="0" borderId="0">
      <protection locked="0"/>
    </xf>
    <xf numFmtId="0" fontId="6" fillId="6" borderId="7" applyFill="0" applyBorder="0" applyAlignment="0" applyProtection="0">
      <alignment vertical="center"/>
      <protection locked="0"/>
    </xf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8" fillId="0" borderId="0"/>
    <xf numFmtId="173" fontId="23" fillId="0" borderId="0">
      <protection locked="0"/>
    </xf>
    <xf numFmtId="173" fontId="23" fillId="0" borderId="0"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38" fontId="12" fillId="2" borderId="0" applyNumberFormat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/>
    <xf numFmtId="10" fontId="12" fillId="7" borderId="1" applyNumberFormat="0" applyBorder="0" applyAlignment="0" applyProtection="0"/>
    <xf numFmtId="0" fontId="5" fillId="0" borderId="0">
      <alignment horizontal="centerContinuous" vertical="justify"/>
    </xf>
    <xf numFmtId="0" fontId="27" fillId="0" borderId="0" applyAlignment="0">
      <alignment horizontal="center"/>
    </xf>
    <xf numFmtId="44" fontId="9" fillId="0" borderId="0" applyFont="0" applyFill="0" applyBorder="0" applyAlignment="0" applyProtection="0"/>
    <xf numFmtId="174" fontId="28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horizontal="left" vertical="center" indent="12"/>
    </xf>
    <xf numFmtId="0" fontId="12" fillId="0" borderId="7" applyBorder="0">
      <alignment horizontal="left" vertical="center" wrapText="1" indent="2"/>
      <protection locked="0"/>
    </xf>
    <xf numFmtId="0" fontId="12" fillId="0" borderId="7" applyBorder="0">
      <alignment horizontal="left" vertical="center" wrapText="1" indent="3"/>
      <protection locked="0"/>
    </xf>
    <xf numFmtId="10" fontId="5" fillId="0" borderId="0" applyFont="0" applyFill="0" applyBorder="0" applyAlignment="0" applyProtection="0"/>
    <xf numFmtId="175" fontId="23" fillId="0" borderId="0">
      <protection locked="0"/>
    </xf>
    <xf numFmtId="175" fontId="23" fillId="0" borderId="0">
      <protection locked="0"/>
    </xf>
    <xf numFmtId="176" fontId="23" fillId="0" borderId="0">
      <protection locked="0"/>
    </xf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38" fontId="30" fillId="0" borderId="0" applyFont="0" applyFill="0" applyBorder="0" applyAlignment="0" applyProtection="0"/>
    <xf numFmtId="177" fontId="31" fillId="0" borderId="0">
      <protection locked="0"/>
    </xf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0" fillId="0" borderId="0"/>
    <xf numFmtId="0" fontId="32" fillId="0" borderId="0">
      <protection locked="0"/>
    </xf>
    <xf numFmtId="0" fontId="32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>
      <alignment horizontal="centerContinuous" vertical="justify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121">
    <xf numFmtId="0" fontId="0" fillId="0" borderId="0" xfId="0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6" fillId="2" borderId="1" xfId="12" applyFont="1" applyFill="1" applyBorder="1" applyAlignment="1">
      <alignment horizontal="center"/>
    </xf>
    <xf numFmtId="0" fontId="6" fillId="2" borderId="1" xfId="12" applyFont="1" applyFill="1" applyBorder="1" applyAlignment="1">
      <alignment vertical="center"/>
    </xf>
    <xf numFmtId="49" fontId="6" fillId="4" borderId="3" xfId="12" applyNumberFormat="1" applyFont="1" applyFill="1" applyBorder="1" applyAlignment="1">
      <alignment horizontal="center" vertical="center"/>
    </xf>
    <xf numFmtId="0" fontId="6" fillId="0" borderId="0" xfId="12" applyFont="1" applyAlignment="1">
      <alignment horizontal="left" vertical="center"/>
    </xf>
    <xf numFmtId="0" fontId="6" fillId="0" borderId="0" xfId="12" applyFont="1" applyAlignment="1">
      <alignment horizontal="center"/>
    </xf>
    <xf numFmtId="0" fontId="6" fillId="0" borderId="0" xfId="12" applyFont="1" applyAlignment="1">
      <alignment horizontal="center" vertical="center"/>
    </xf>
    <xf numFmtId="43" fontId="6" fillId="0" borderId="0" xfId="12" applyNumberFormat="1" applyFont="1" applyAlignment="1">
      <alignment vertical="center"/>
    </xf>
    <xf numFmtId="0" fontId="6" fillId="2" borderId="1" xfId="12" applyFont="1" applyFill="1" applyBorder="1" applyAlignment="1">
      <alignment horizontal="center" vertical="center"/>
    </xf>
    <xf numFmtId="164" fontId="5" fillId="0" borderId="1" xfId="3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 wrapText="1"/>
    </xf>
    <xf numFmtId="0" fontId="6" fillId="0" borderId="0" xfId="12" applyFont="1" applyAlignment="1">
      <alignment vertical="center" wrapText="1"/>
    </xf>
    <xf numFmtId="0" fontId="10" fillId="0" borderId="0" xfId="12" applyFont="1" applyAlignment="1">
      <alignment horizontal="center" vertical="center" wrapText="1"/>
    </xf>
    <xf numFmtId="164" fontId="5" fillId="0" borderId="0" xfId="28" applyFont="1" applyAlignment="1">
      <alignment vertical="center"/>
    </xf>
    <xf numFmtId="164" fontId="6" fillId="0" borderId="0" xfId="28" applyFont="1" applyAlignment="1">
      <alignment vertical="center"/>
    </xf>
    <xf numFmtId="164" fontId="5" fillId="0" borderId="0" xfId="31" applyFont="1" applyAlignment="1">
      <alignment horizontal="right" vertical="center"/>
    </xf>
    <xf numFmtId="164" fontId="6" fillId="0" borderId="0" xfId="31" applyFont="1" applyAlignment="1">
      <alignment horizontal="center" vertical="center"/>
    </xf>
    <xf numFmtId="164" fontId="6" fillId="0" borderId="0" xfId="31" applyFont="1" applyAlignment="1">
      <alignment vertical="center"/>
    </xf>
    <xf numFmtId="49" fontId="6" fillId="4" borderId="3" xfId="12" applyNumberFormat="1" applyFont="1" applyFill="1" applyBorder="1" applyAlignment="1">
      <alignment horizontal="center" vertical="center" wrapText="1"/>
    </xf>
    <xf numFmtId="164" fontId="6" fillId="4" borderId="8" xfId="31" applyFont="1" applyFill="1" applyBorder="1" applyAlignment="1">
      <alignment horizontal="center" vertical="center" wrapText="1"/>
    </xf>
    <xf numFmtId="4" fontId="6" fillId="4" borderId="3" xfId="12" applyNumberFormat="1" applyFont="1" applyFill="1" applyBorder="1" applyAlignment="1">
      <alignment horizontal="center" vertical="center" wrapText="1"/>
    </xf>
    <xf numFmtId="4" fontId="6" fillId="4" borderId="9" xfId="12" applyNumberFormat="1" applyFont="1" applyFill="1" applyBorder="1" applyAlignment="1">
      <alignment horizontal="center" vertical="center" wrapText="1"/>
    </xf>
    <xf numFmtId="164" fontId="5" fillId="0" borderId="0" xfId="31" applyFont="1" applyAlignment="1">
      <alignment horizontal="center" vertical="center"/>
    </xf>
    <xf numFmtId="164" fontId="5" fillId="0" borderId="0" xfId="31" applyFont="1" applyAlignment="1">
      <alignment vertical="center"/>
    </xf>
    <xf numFmtId="164" fontId="6" fillId="2" borderId="1" xfId="31" applyFont="1" applyFill="1" applyBorder="1" applyAlignment="1">
      <alignment vertical="center"/>
    </xf>
    <xf numFmtId="164" fontId="5" fillId="0" borderId="1" xfId="28" applyFont="1" applyBorder="1" applyAlignment="1">
      <alignment horizontal="right" vertical="center"/>
    </xf>
    <xf numFmtId="164" fontId="5" fillId="0" borderId="1" xfId="28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64" fontId="6" fillId="0" borderId="1" xfId="31" applyFont="1" applyBorder="1" applyAlignment="1">
      <alignment horizontal="right" vertical="center" wrapText="1"/>
    </xf>
    <xf numFmtId="164" fontId="6" fillId="0" borderId="1" xfId="31" applyFont="1" applyBorder="1" applyAlignment="1">
      <alignment vertical="center" wrapText="1"/>
    </xf>
    <xf numFmtId="164" fontId="0" fillId="0" borderId="0" xfId="31" applyFont="1" applyAlignment="1">
      <alignment vertical="center" wrapText="1"/>
    </xf>
    <xf numFmtId="164" fontId="6" fillId="0" borderId="0" xfId="31" applyFont="1" applyAlignment="1">
      <alignment horizontal="right" vertical="center"/>
    </xf>
    <xf numFmtId="49" fontId="6" fillId="4" borderId="7" xfId="0" applyNumberFormat="1" applyFont="1" applyFill="1" applyBorder="1" applyAlignment="1">
      <alignment horizontal="right" vertical="center"/>
    </xf>
    <xf numFmtId="49" fontId="6" fillId="4" borderId="5" xfId="0" applyNumberFormat="1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right" vertical="center"/>
    </xf>
    <xf numFmtId="164" fontId="6" fillId="4" borderId="1" xfId="31" applyFont="1" applyFill="1" applyBorder="1" applyAlignment="1">
      <alignment horizontal="right" vertical="center"/>
    </xf>
    <xf numFmtId="2" fontId="5" fillId="0" borderId="0" xfId="31" applyNumberFormat="1" applyFont="1" applyAlignment="1">
      <alignment horizontal="right" vertical="center"/>
    </xf>
    <xf numFmtId="164" fontId="6" fillId="0" borderId="0" xfId="24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4" fontId="6" fillId="5" borderId="0" xfId="31" applyFont="1" applyFill="1" applyAlignment="1">
      <alignment horizontal="right" vertical="center" wrapText="1"/>
    </xf>
    <xf numFmtId="10" fontId="6" fillId="5" borderId="0" xfId="31" applyNumberFormat="1" applyFont="1" applyFill="1" applyAlignment="1">
      <alignment vertical="center" wrapText="1"/>
    </xf>
    <xf numFmtId="43" fontId="5" fillId="0" borderId="1" xfId="28" applyNumberFormat="1" applyFont="1" applyBorder="1" applyAlignment="1">
      <alignment vertical="center"/>
    </xf>
    <xf numFmtId="0" fontId="5" fillId="3" borderId="0" xfId="12" applyFill="1" applyAlignment="1" applyProtection="1">
      <alignment vertical="justify"/>
      <protection locked="0"/>
    </xf>
    <xf numFmtId="0" fontId="5" fillId="3" borderId="4" xfId="12" applyFill="1" applyBorder="1" applyAlignment="1" applyProtection="1">
      <alignment vertical="justify"/>
      <protection locked="0"/>
    </xf>
    <xf numFmtId="0" fontId="5" fillId="3" borderId="4" xfId="12" applyFill="1" applyBorder="1" applyAlignment="1" applyProtection="1">
      <alignment vertical="center"/>
      <protection locked="0"/>
    </xf>
    <xf numFmtId="0" fontId="5" fillId="3" borderId="0" xfId="12" applyFill="1" applyAlignment="1" applyProtection="1">
      <alignment vertical="center"/>
      <protection locked="0"/>
    </xf>
    <xf numFmtId="0" fontId="4" fillId="3" borderId="0" xfId="12" applyFont="1" applyFill="1" applyAlignment="1" applyProtection="1">
      <alignment horizontal="center" vertical="center"/>
      <protection locked="0"/>
    </xf>
    <xf numFmtId="0" fontId="4" fillId="3" borderId="0" xfId="12" applyFont="1" applyFill="1" applyAlignment="1" applyProtection="1">
      <alignment horizontal="center" vertical="justify"/>
      <protection locked="0"/>
    </xf>
    <xf numFmtId="0" fontId="33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vertical="center" wrapText="1"/>
    </xf>
    <xf numFmtId="0" fontId="10" fillId="0" borderId="0" xfId="12" applyFont="1" applyBorder="1" applyAlignment="1">
      <alignment vertical="center" wrapText="1"/>
    </xf>
    <xf numFmtId="0" fontId="6" fillId="0" borderId="0" xfId="12" applyFont="1" applyBorder="1" applyAlignment="1">
      <alignment vertical="center" wrapText="1"/>
    </xf>
    <xf numFmtId="164" fontId="4" fillId="0" borderId="1" xfId="28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12" applyFont="1" applyBorder="1" applyAlignment="1">
      <alignment horizontal="center" vertical="center"/>
    </xf>
    <xf numFmtId="0" fontId="38" fillId="0" borderId="10" xfId="0" applyFont="1" applyBorder="1"/>
    <xf numFmtId="0" fontId="39" fillId="0" borderId="11" xfId="0" applyFont="1" applyBorder="1" applyAlignment="1">
      <alignment horizontal="left"/>
    </xf>
    <xf numFmtId="0" fontId="39" fillId="0" borderId="11" xfId="0" applyFont="1" applyBorder="1" applyAlignment="1">
      <alignment horizontal="right"/>
    </xf>
    <xf numFmtId="0" fontId="39" fillId="0" borderId="4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39" fillId="0" borderId="0" xfId="0" applyFont="1" applyBorder="1" applyAlignment="1">
      <alignment horizontal="right"/>
    </xf>
    <xf numFmtId="10" fontId="39" fillId="0" borderId="0" xfId="353" applyNumberFormat="1" applyFont="1" applyBorder="1" applyAlignment="1">
      <alignment horizontal="left"/>
    </xf>
    <xf numFmtId="0" fontId="39" fillId="0" borderId="12" xfId="0" applyFont="1" applyBorder="1" applyAlignment="1">
      <alignment horizontal="left"/>
    </xf>
    <xf numFmtId="0" fontId="39" fillId="0" borderId="2" xfId="0" applyFont="1" applyBorder="1" applyAlignment="1">
      <alignment horizontal="left"/>
    </xf>
    <xf numFmtId="0" fontId="39" fillId="0" borderId="2" xfId="0" applyFont="1" applyBorder="1" applyAlignment="1">
      <alignment horizontal="right"/>
    </xf>
    <xf numFmtId="0" fontId="36" fillId="0" borderId="0" xfId="0" applyFont="1"/>
    <xf numFmtId="0" fontId="0" fillId="0" borderId="0" xfId="0" applyAlignment="1">
      <alignment horizontal="right"/>
    </xf>
    <xf numFmtId="0" fontId="36" fillId="0" borderId="10" xfId="0" applyFont="1" applyBorder="1"/>
    <xf numFmtId="0" fontId="36" fillId="0" borderId="13" xfId="0" applyFont="1" applyBorder="1"/>
    <xf numFmtId="0" fontId="36" fillId="0" borderId="10" xfId="0" applyFont="1" applyBorder="1" applyAlignment="1">
      <alignment horizontal="right"/>
    </xf>
    <xf numFmtId="0" fontId="36" fillId="8" borderId="3" xfId="0" applyFont="1" applyFill="1" applyBorder="1" applyAlignment="1">
      <alignment horizontal="center" vertical="center" wrapText="1"/>
    </xf>
    <xf numFmtId="0" fontId="36" fillId="8" borderId="15" xfId="0" applyFont="1" applyFill="1" applyBorder="1" applyAlignment="1">
      <alignment horizontal="center" vertical="center" wrapText="1"/>
    </xf>
    <xf numFmtId="0" fontId="40" fillId="3" borderId="16" xfId="0" applyFont="1" applyFill="1" applyBorder="1" applyAlignment="1">
      <alignment horizontal="center" vertical="center" wrapText="1"/>
    </xf>
    <xf numFmtId="0" fontId="6" fillId="3" borderId="1" xfId="349" applyFont="1" applyFill="1" applyBorder="1" applyAlignment="1">
      <alignment vertical="center"/>
    </xf>
    <xf numFmtId="164" fontId="41" fillId="3" borderId="16" xfId="24" applyFont="1" applyFill="1" applyBorder="1" applyAlignment="1">
      <alignment horizontal="center" vertical="center" wrapText="1"/>
    </xf>
    <xf numFmtId="9" fontId="41" fillId="3" borderId="16" xfId="0" applyNumberFormat="1" applyFont="1" applyFill="1" applyBorder="1" applyAlignment="1">
      <alignment horizontal="center" vertical="center" wrapText="1"/>
    </xf>
    <xf numFmtId="0" fontId="40" fillId="3" borderId="0" xfId="0" applyFont="1" applyFill="1" applyAlignment="1">
      <alignment horizontal="center" vertical="center" wrapText="1"/>
    </xf>
    <xf numFmtId="0" fontId="40" fillId="3" borderId="14" xfId="0" applyFont="1" applyFill="1" applyBorder="1" applyAlignment="1">
      <alignment horizontal="left" vertical="center" wrapText="1"/>
    </xf>
    <xf numFmtId="164" fontId="40" fillId="3" borderId="9" xfId="24" applyFont="1" applyFill="1" applyBorder="1" applyAlignment="1">
      <alignment horizontal="center" vertical="center" wrapText="1"/>
    </xf>
    <xf numFmtId="164" fontId="40" fillId="3" borderId="3" xfId="24" applyFont="1" applyFill="1" applyBorder="1" applyAlignment="1">
      <alignment vertical="center" wrapText="1"/>
    </xf>
    <xf numFmtId="164" fontId="40" fillId="3" borderId="3" xfId="24" applyFont="1" applyFill="1" applyBorder="1" applyAlignment="1">
      <alignment horizontal="center" vertical="center" wrapText="1"/>
    </xf>
    <xf numFmtId="0" fontId="41" fillId="3" borderId="0" xfId="0" applyFont="1" applyFill="1" applyAlignment="1">
      <alignment horizontal="left" vertical="center" wrapText="1"/>
    </xf>
    <xf numFmtId="179" fontId="40" fillId="3" borderId="0" xfId="0" applyNumberFormat="1" applyFont="1" applyFill="1" applyAlignment="1">
      <alignment horizontal="right" vertical="center" wrapText="1"/>
    </xf>
    <xf numFmtId="164" fontId="40" fillId="3" borderId="0" xfId="24" applyFont="1" applyFill="1" applyAlignment="1">
      <alignment horizontal="center" vertical="center" wrapText="1"/>
    </xf>
    <xf numFmtId="164" fontId="40" fillId="3" borderId="0" xfId="24" applyFont="1" applyFill="1" applyAlignment="1">
      <alignment horizontal="right" vertical="center" wrapText="1"/>
    </xf>
    <xf numFmtId="0" fontId="40" fillId="3" borderId="0" xfId="0" applyFont="1" applyFill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43" fontId="41" fillId="0" borderId="0" xfId="0" applyNumberFormat="1" applyFont="1" applyAlignment="1">
      <alignment horizontal="right" vertical="center" wrapText="1"/>
    </xf>
    <xf numFmtId="2" fontId="41" fillId="0" borderId="0" xfId="0" applyNumberFormat="1" applyFont="1" applyAlignment="1">
      <alignment horizontal="center" vertical="center" wrapText="1"/>
    </xf>
    <xf numFmtId="2" fontId="41" fillId="3" borderId="0" xfId="0" applyNumberFormat="1" applyFont="1" applyFill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2" fontId="41" fillId="0" borderId="0" xfId="0" applyNumberFormat="1" applyFont="1" applyAlignment="1">
      <alignment horizontal="right" vertical="center" wrapText="1"/>
    </xf>
    <xf numFmtId="0" fontId="0" fillId="0" borderId="9" xfId="0" applyBorder="1"/>
    <xf numFmtId="0" fontId="39" fillId="0" borderId="17" xfId="0" applyFont="1" applyBorder="1" applyAlignment="1">
      <alignment horizontal="left"/>
    </xf>
    <xf numFmtId="0" fontId="39" fillId="0" borderId="18" xfId="0" applyFont="1" applyBorder="1" applyAlignment="1">
      <alignment horizontal="left"/>
    </xf>
    <xf numFmtId="0" fontId="39" fillId="0" borderId="19" xfId="0" applyFont="1" applyBorder="1" applyAlignment="1">
      <alignment horizontal="left"/>
    </xf>
    <xf numFmtId="0" fontId="4" fillId="3" borderId="0" xfId="12" applyFont="1" applyFill="1" applyAlignment="1" applyProtection="1">
      <alignment horizontal="center" vertical="center"/>
      <protection locked="0"/>
    </xf>
    <xf numFmtId="0" fontId="10" fillId="0" borderId="0" xfId="12" applyFont="1" applyBorder="1" applyAlignment="1">
      <alignment horizontal="center" vertical="center" wrapText="1"/>
    </xf>
    <xf numFmtId="0" fontId="15" fillId="0" borderId="0" xfId="12" applyFont="1" applyBorder="1" applyAlignment="1">
      <alignment horizontal="center" vertical="center" wrapText="1"/>
    </xf>
    <xf numFmtId="0" fontId="15" fillId="0" borderId="2" xfId="12" applyFont="1" applyBorder="1" applyAlignment="1">
      <alignment horizontal="center" vertical="center" wrapText="1"/>
    </xf>
    <xf numFmtId="0" fontId="4" fillId="3" borderId="0" xfId="12" applyFont="1" applyFill="1" applyAlignment="1" applyProtection="1">
      <alignment horizontal="center" vertical="justify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2" fontId="41" fillId="0" borderId="0" xfId="0" applyNumberFormat="1" applyFont="1" applyAlignment="1">
      <alignment horizontal="center" vertical="center" wrapText="1"/>
    </xf>
  </cellXfs>
  <cellStyles count="354">
    <cellStyle name="_x000d__x000a_JournalTemplate=C:\COMFO\CTALK\JOURSTD.TPL_x000d__x000a_LbStateAddress=3 3 0 251 1 89 2 311_x000d__x000a_LbStateJou" xfId="35"/>
    <cellStyle name="20% - Ênfase1 100" xfId="1"/>
    <cellStyle name="60% - Ênfase6 37" xfId="2"/>
    <cellStyle name="Comma_Arauco Piping list" xfId="36"/>
    <cellStyle name="Comma0" xfId="37"/>
    <cellStyle name="CORES" xfId="38"/>
    <cellStyle name="Currency [0]_Arauco Piping list" xfId="39"/>
    <cellStyle name="Currency_Arauco Piping list" xfId="40"/>
    <cellStyle name="Currency0" xfId="41"/>
    <cellStyle name="Data" xfId="42"/>
    <cellStyle name="Date" xfId="43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7"/>
    <cellStyle name="Excel Built-in Normal 3" xfId="44"/>
    <cellStyle name="Excel_BuiltIn_Comma" xfId="8"/>
    <cellStyle name="Fixed" xfId="45"/>
    <cellStyle name="Fixo" xfId="46"/>
    <cellStyle name="Followed Hyperlink" xfId="47"/>
    <cellStyle name="Grey" xfId="48"/>
    <cellStyle name="Heading" xfId="9"/>
    <cellStyle name="Heading 1" xfId="49"/>
    <cellStyle name="Heading 2" xfId="50"/>
    <cellStyle name="Heading1" xfId="10"/>
    <cellStyle name="Hiperlink 2" xfId="51"/>
    <cellStyle name="Indefinido" xfId="52"/>
    <cellStyle name="Input [yellow]" xfId="53"/>
    <cellStyle name="material" xfId="54"/>
    <cellStyle name="material 2" xfId="191"/>
    <cellStyle name="MINIPG" xfId="55"/>
    <cellStyle name="Moeda 2" xfId="56"/>
    <cellStyle name="Normal" xfId="0" builtinId="0"/>
    <cellStyle name="Normal - Style1" xfId="57"/>
    <cellStyle name="Normal 10" xfId="58"/>
    <cellStyle name="Normal 10 2" xfId="32"/>
    <cellStyle name="Normal 10 3" xfId="350"/>
    <cellStyle name="Normal 11" xfId="59"/>
    <cellStyle name="Normal 11 2" xfId="189"/>
    <cellStyle name="Normal 12" xfId="11"/>
    <cellStyle name="Normal 12 2" xfId="192"/>
    <cellStyle name="Normal 13" xfId="60"/>
    <cellStyle name="Normal 13 2" xfId="61"/>
    <cellStyle name="Normal 13 2 2" xfId="193"/>
    <cellStyle name="Normal 13 2 3" xfId="304"/>
    <cellStyle name="Normal 13 3" xfId="62"/>
    <cellStyle name="Normal 13 3 2" xfId="194"/>
    <cellStyle name="Normal 13 3 3" xfId="305"/>
    <cellStyle name="Normal 13 4" xfId="63"/>
    <cellStyle name="Normal 13 4 2" xfId="33"/>
    <cellStyle name="Normal 13 4 2 2" xfId="346"/>
    <cellStyle name="Normal 13 4 3" xfId="301"/>
    <cellStyle name="Normal 13 5" xfId="64"/>
    <cellStyle name="Normal 13 5 2" xfId="344"/>
    <cellStyle name="Normal 14" xfId="65"/>
    <cellStyle name="Normal 14 2" xfId="66"/>
    <cellStyle name="Normal 14 2 2" xfId="195"/>
    <cellStyle name="Normal 14 2 3" xfId="307"/>
    <cellStyle name="Normal 14 3" xfId="67"/>
    <cellStyle name="Normal 14 3 2" xfId="196"/>
    <cellStyle name="Normal 14 3 3" xfId="308"/>
    <cellStyle name="Normal 14 4" xfId="197"/>
    <cellStyle name="Normal 14 5" xfId="306"/>
    <cellStyle name="Normal 15" xfId="68"/>
    <cellStyle name="Normal 15 2" xfId="69"/>
    <cellStyle name="Normal 16" xfId="70"/>
    <cellStyle name="Normal 16 2" xfId="71"/>
    <cellStyle name="Normal 16 2 2" xfId="198"/>
    <cellStyle name="Normal 16 2 3" xfId="310"/>
    <cellStyle name="Normal 16 3" xfId="72"/>
    <cellStyle name="Normal 16 3 2" xfId="199"/>
    <cellStyle name="Normal 16 3 3" xfId="311"/>
    <cellStyle name="Normal 16 4" xfId="200"/>
    <cellStyle name="Normal 16 5" xfId="309"/>
    <cellStyle name="Normal 17" xfId="73"/>
    <cellStyle name="Normal 17 2" xfId="201"/>
    <cellStyle name="Normal 18" xfId="74"/>
    <cellStyle name="Normal 18 2" xfId="202"/>
    <cellStyle name="Normal 19" xfId="75"/>
    <cellStyle name="Normal 19 2" xfId="203"/>
    <cellStyle name="Normal 2" xfId="12"/>
    <cellStyle name="Normal 2 2" xfId="76"/>
    <cellStyle name="Normal 2 2 2" xfId="77"/>
    <cellStyle name="Normal 2 2 2 2" xfId="349"/>
    <cellStyle name="Normal 20" xfId="78"/>
    <cellStyle name="Normal 20 2" xfId="204"/>
    <cellStyle name="Normal 21" xfId="79"/>
    <cellStyle name="Normal 21 2" xfId="205"/>
    <cellStyle name="Normal 22" xfId="80"/>
    <cellStyle name="Normal 22 2" xfId="206"/>
    <cellStyle name="Normal 23" xfId="81"/>
    <cellStyle name="Normal 23 2" xfId="207"/>
    <cellStyle name="Normal 24" xfId="82"/>
    <cellStyle name="Normal 24 2" xfId="208"/>
    <cellStyle name="Normal 25" xfId="83"/>
    <cellStyle name="Normal 25 2" xfId="209"/>
    <cellStyle name="Normal 26" xfId="84"/>
    <cellStyle name="Normal 26 2" xfId="210"/>
    <cellStyle name="Normal 27" xfId="85"/>
    <cellStyle name="Normal 27 2" xfId="211"/>
    <cellStyle name="Normal 28" xfId="86"/>
    <cellStyle name="Normal 28 2" xfId="212"/>
    <cellStyle name="Normal 29" xfId="87"/>
    <cellStyle name="Normal 29 2" xfId="213"/>
    <cellStyle name="Normal 3" xfId="13"/>
    <cellStyle name="Normal 3 2" xfId="88"/>
    <cellStyle name="Normal 3 2 2" xfId="214"/>
    <cellStyle name="Normal 3 3" xfId="89"/>
    <cellStyle name="Normal 3 4" xfId="215"/>
    <cellStyle name="Normal 30" xfId="90"/>
    <cellStyle name="Normal 30 2" xfId="216"/>
    <cellStyle name="Normal 31" xfId="91"/>
    <cellStyle name="Normal 31 2" xfId="217"/>
    <cellStyle name="Normal 32" xfId="92"/>
    <cellStyle name="Normal 32 2" xfId="218"/>
    <cellStyle name="Normal 33" xfId="93"/>
    <cellStyle name="Normal 33 2" xfId="219"/>
    <cellStyle name="Normal 34" xfId="94"/>
    <cellStyle name="Normal 34 2" xfId="220"/>
    <cellStyle name="Normal 35" xfId="95"/>
    <cellStyle name="Normal 35 2" xfId="221"/>
    <cellStyle name="Normal 36" xfId="96"/>
    <cellStyle name="Normal 36 2" xfId="222"/>
    <cellStyle name="Normal 37" xfId="97"/>
    <cellStyle name="Normal 37 2" xfId="98"/>
    <cellStyle name="Normal 37 2 2" xfId="223"/>
    <cellStyle name="Normal 37 2 3" xfId="313"/>
    <cellStyle name="Normal 37 3" xfId="224"/>
    <cellStyle name="Normal 37 4" xfId="312"/>
    <cellStyle name="Normal 38" xfId="99"/>
    <cellStyle name="Normal 38 2" xfId="225"/>
    <cellStyle name="Normal 38 3" xfId="314"/>
    <cellStyle name="Normal 39" xfId="100"/>
    <cellStyle name="Normal 39 2" xfId="226"/>
    <cellStyle name="Normal 4" xfId="101"/>
    <cellStyle name="Normal 4 2" xfId="102"/>
    <cellStyle name="Normal 4 3" xfId="227"/>
    <cellStyle name="Normal 40" xfId="103"/>
    <cellStyle name="Normal 40 2" xfId="228"/>
    <cellStyle name="Normal 41" xfId="104"/>
    <cellStyle name="Normal 41 2" xfId="229"/>
    <cellStyle name="Normal 42" xfId="105"/>
    <cellStyle name="Normal 42 2" xfId="230"/>
    <cellStyle name="Normal 43" xfId="106"/>
    <cellStyle name="Normal 43 2" xfId="231"/>
    <cellStyle name="Normal 44" xfId="107"/>
    <cellStyle name="Normal 44 2" xfId="232"/>
    <cellStyle name="Normal 45" xfId="108"/>
    <cellStyle name="Normal 45 2" xfId="233"/>
    <cellStyle name="Normal 46" xfId="109"/>
    <cellStyle name="Normal 46 2" xfId="234"/>
    <cellStyle name="Normal 47" xfId="110"/>
    <cellStyle name="Normal 47 2" xfId="235"/>
    <cellStyle name="Normal 48" xfId="111"/>
    <cellStyle name="Normal 48 2" xfId="236"/>
    <cellStyle name="Normal 49" xfId="112"/>
    <cellStyle name="Normal 49 2" xfId="237"/>
    <cellStyle name="Normal 5" xfId="113"/>
    <cellStyle name="Normal 5 2" xfId="114"/>
    <cellStyle name="Normal 5 2 2" xfId="115"/>
    <cellStyle name="Normal 5 2 2 2" xfId="238"/>
    <cellStyle name="Normal 5 2 2 3" xfId="317"/>
    <cellStyle name="Normal 5 2 3" xfId="116"/>
    <cellStyle name="Normal 5 2 3 2" xfId="239"/>
    <cellStyle name="Normal 5 2 3 3" xfId="318"/>
    <cellStyle name="Normal 5 2 4" xfId="240"/>
    <cellStyle name="Normal 5 2 5" xfId="316"/>
    <cellStyle name="Normal 5 3" xfId="117"/>
    <cellStyle name="Normal 5 3 2" xfId="241"/>
    <cellStyle name="Normal 5 3 3" xfId="319"/>
    <cellStyle name="Normal 5 4" xfId="118"/>
    <cellStyle name="Normal 5 4 2" xfId="242"/>
    <cellStyle name="Normal 5 4 3" xfId="320"/>
    <cellStyle name="Normal 5 5" xfId="243"/>
    <cellStyle name="Normal 5 6" xfId="315"/>
    <cellStyle name="Normal 50" xfId="119"/>
    <cellStyle name="Normal 50 2" xfId="244"/>
    <cellStyle name="Normal 51" xfId="120"/>
    <cellStyle name="Normal 51 2" xfId="245"/>
    <cellStyle name="Normal 52" xfId="121"/>
    <cellStyle name="Normal 52 2" xfId="246"/>
    <cellStyle name="Normal 53" xfId="122"/>
    <cellStyle name="Normal 53 2" xfId="247"/>
    <cellStyle name="Normal 54" xfId="123"/>
    <cellStyle name="Normal 54 2" xfId="248"/>
    <cellStyle name="Normal 55" xfId="124"/>
    <cellStyle name="Normal 55 2" xfId="249"/>
    <cellStyle name="Normal 56" xfId="125"/>
    <cellStyle name="Normal 56 2" xfId="250"/>
    <cellStyle name="Normal 57" xfId="126"/>
    <cellStyle name="Normal 57 2" xfId="251"/>
    <cellStyle name="Normal 58" xfId="127"/>
    <cellStyle name="Normal 58 2" xfId="252"/>
    <cellStyle name="Normal 59" xfId="128"/>
    <cellStyle name="Normal 59 2" xfId="253"/>
    <cellStyle name="Normal 6" xfId="14"/>
    <cellStyle name="Normal 6 2" xfId="129"/>
    <cellStyle name="Normal 6 2 2" xfId="130"/>
    <cellStyle name="Normal 6 2 2 2" xfId="131"/>
    <cellStyle name="Normal 6 2 2 2 2" xfId="254"/>
    <cellStyle name="Normal 6 2 2 2 3" xfId="323"/>
    <cellStyle name="Normal 6 2 2 3" xfId="132"/>
    <cellStyle name="Normal 6 2 2 3 2" xfId="255"/>
    <cellStyle name="Normal 6 2 2 3 3" xfId="324"/>
    <cellStyle name="Normal 6 2 2 4" xfId="256"/>
    <cellStyle name="Normal 6 2 2 5" xfId="322"/>
    <cellStyle name="Normal 6 2 3" xfId="133"/>
    <cellStyle name="Normal 6 2 3 2" xfId="257"/>
    <cellStyle name="Normal 6 2 3 3" xfId="325"/>
    <cellStyle name="Normal 6 2 4" xfId="134"/>
    <cellStyle name="Normal 6 2 4 2" xfId="258"/>
    <cellStyle name="Normal 6 2 4 3" xfId="326"/>
    <cellStyle name="Normal 6 2 5" xfId="259"/>
    <cellStyle name="Normal 6 2 6" xfId="321"/>
    <cellStyle name="Normal 6 3" xfId="135"/>
    <cellStyle name="Normal 6 3 2" xfId="136"/>
    <cellStyle name="Normal 6 3 2 2" xfId="260"/>
    <cellStyle name="Normal 6 3 2 3" xfId="328"/>
    <cellStyle name="Normal 6 3 3" xfId="137"/>
    <cellStyle name="Normal 6 3 3 2" xfId="261"/>
    <cellStyle name="Normal 6 3 3 3" xfId="329"/>
    <cellStyle name="Normal 6 3 4" xfId="262"/>
    <cellStyle name="Normal 6 3 5" xfId="327"/>
    <cellStyle name="Normal 6 4" xfId="138"/>
    <cellStyle name="Normal 6 4 2" xfId="263"/>
    <cellStyle name="Normal 6 4 3" xfId="330"/>
    <cellStyle name="Normal 6 5" xfId="139"/>
    <cellStyle name="Normal 6 5 2" xfId="264"/>
    <cellStyle name="Normal 6 5 3" xfId="331"/>
    <cellStyle name="Normal 6 6" xfId="265"/>
    <cellStyle name="Normal 6 7" xfId="302"/>
    <cellStyle name="Normal 60" xfId="140"/>
    <cellStyle name="Normal 60 2" xfId="266"/>
    <cellStyle name="Normal 61" xfId="141"/>
    <cellStyle name="Normal 61 2" xfId="267"/>
    <cellStyle name="Normal 62" xfId="142"/>
    <cellStyle name="Normal 62 2" xfId="268"/>
    <cellStyle name="Normal 63" xfId="143"/>
    <cellStyle name="Normal 63 2" xfId="269"/>
    <cellStyle name="Normal 64" xfId="144"/>
    <cellStyle name="Normal 64 2" xfId="270"/>
    <cellStyle name="Normal 65" xfId="145"/>
    <cellStyle name="Normal 65 2" xfId="348"/>
    <cellStyle name="Normal 66" xfId="271"/>
    <cellStyle name="Normal 67" xfId="272"/>
    <cellStyle name="Normal 7" xfId="15"/>
    <cellStyle name="Normal 7 2" xfId="146"/>
    <cellStyle name="Normal 7 2 2" xfId="273"/>
    <cellStyle name="Normal 7 3" xfId="274"/>
    <cellStyle name="Normal 8" xfId="147"/>
    <cellStyle name="Normal 8 2" xfId="148"/>
    <cellStyle name="Normal 8 2 2" xfId="275"/>
    <cellStyle name="Normal 8 3" xfId="276"/>
    <cellStyle name="Normal 9" xfId="149"/>
    <cellStyle name="Normal 9 2" xfId="277"/>
    <cellStyle name="Normal1" xfId="150"/>
    <cellStyle name="Normal2" xfId="151"/>
    <cellStyle name="Normal3" xfId="152"/>
    <cellStyle name="Percent [2]" xfId="153"/>
    <cellStyle name="Percent [2] 2" xfId="278"/>
    <cellStyle name="Percent_Sheet1" xfId="154"/>
    <cellStyle name="Percentual" xfId="155"/>
    <cellStyle name="Ponto" xfId="156"/>
    <cellStyle name="Porcentagem" xfId="353" builtinId="5"/>
    <cellStyle name="Porcentagem 2" xfId="16"/>
    <cellStyle name="Porcentagem 2 2" xfId="190"/>
    <cellStyle name="Porcentagem 2 2 2" xfId="352"/>
    <cellStyle name="Porcentagem 3" xfId="17"/>
    <cellStyle name="Porcentagem 3 2" xfId="157"/>
    <cellStyle name="Porcentagem 3 3" xfId="279"/>
    <cellStyle name="Porcentagem 4" xfId="18"/>
    <cellStyle name="Porcentagem 4 2" xfId="19"/>
    <cellStyle name="Porcentagem 4 2 2" xfId="158"/>
    <cellStyle name="Porcentagem 5" xfId="159"/>
    <cellStyle name="Porcentagem 6" xfId="160"/>
    <cellStyle name="Porcentagem 6 2" xfId="161"/>
    <cellStyle name="Porcentagem 6 2 2" xfId="280"/>
    <cellStyle name="Porcentagem 6 2 3" xfId="333"/>
    <cellStyle name="Porcentagem 6 3" xfId="281"/>
    <cellStyle name="Porcentagem 6 4" xfId="332"/>
    <cellStyle name="Porcentagem 7" xfId="162"/>
    <cellStyle name="Result" xfId="20"/>
    <cellStyle name="Result2" xfId="21"/>
    <cellStyle name="Sep. milhar [0]" xfId="163"/>
    <cellStyle name="Separador de m" xfId="164"/>
    <cellStyle name="Separador de milhares 2" xfId="22"/>
    <cellStyle name="Separador de milhares 2 2" xfId="165"/>
    <cellStyle name="Separador de milhares 2 2 2" xfId="282"/>
    <cellStyle name="Separador de milhares 2 3" xfId="283"/>
    <cellStyle name="Separador de milhares 3" xfId="166"/>
    <cellStyle name="Separador de milhares 4" xfId="23"/>
    <cellStyle name="Sepavador de milhares [0]_Pasta2" xfId="167"/>
    <cellStyle name="Standard_RP100_01 (metr.)" xfId="168"/>
    <cellStyle name="Titulo1" xfId="169"/>
    <cellStyle name="Titulo2" xfId="170"/>
    <cellStyle name="Vírgula" xfId="24" builtinId="3"/>
    <cellStyle name="Vírgula 10" xfId="171"/>
    <cellStyle name="Vírgula 10 2" xfId="172"/>
    <cellStyle name="Vírgula 10 2 2" xfId="284"/>
    <cellStyle name="Vírgula 10 2 3" xfId="335"/>
    <cellStyle name="Vírgula 10 3" xfId="285"/>
    <cellStyle name="Vírgula 10 4" xfId="334"/>
    <cellStyle name="Vírgula 11" xfId="173"/>
    <cellStyle name="Vírgula 11 2" xfId="286"/>
    <cellStyle name="Vírgula 12" xfId="174"/>
    <cellStyle name="Vírgula 12 2" xfId="287"/>
    <cellStyle name="Vírgula 12 3" xfId="336"/>
    <cellStyle name="Vírgula 13" xfId="175"/>
    <cellStyle name="Vírgula 2" xfId="25"/>
    <cellStyle name="Vírgula 2 2" xfId="176"/>
    <cellStyle name="Vírgula 2 2 2" xfId="288"/>
    <cellStyle name="Vírgula 2 3" xfId="289"/>
    <cellStyle name="Vírgula 2 3 2" xfId="351"/>
    <cellStyle name="Vírgula 2 4" xfId="290"/>
    <cellStyle name="Vírgula 3" xfId="26"/>
    <cellStyle name="Vírgula 3 2" xfId="27"/>
    <cellStyle name="Vírgula 3 2 2" xfId="291"/>
    <cellStyle name="Vírgula 3 3" xfId="292"/>
    <cellStyle name="Vírgula 4" xfId="28"/>
    <cellStyle name="Vírgula 5" xfId="29"/>
    <cellStyle name="Vírgula 5 2" xfId="30"/>
    <cellStyle name="Vírgula 5 2 2" xfId="177"/>
    <cellStyle name="Vírgula 6" xfId="31"/>
    <cellStyle name="Vírgula 6 2" xfId="178"/>
    <cellStyle name="Vírgula 6 2 2" xfId="293"/>
    <cellStyle name="Vírgula 6 3" xfId="179"/>
    <cellStyle name="Vírgula 6 3 2" xfId="294"/>
    <cellStyle name="Vírgula 6 4" xfId="295"/>
    <cellStyle name="Vírgula 6 5" xfId="303"/>
    <cellStyle name="Vírgula 7" xfId="180"/>
    <cellStyle name="Vírgula 7 2" xfId="181"/>
    <cellStyle name="Vírgula 7 2 2" xfId="296"/>
    <cellStyle name="Vírgula 7 2 3" xfId="338"/>
    <cellStyle name="Vírgula 7 3" xfId="182"/>
    <cellStyle name="Vírgula 7 3 2" xfId="297"/>
    <cellStyle name="Vírgula 7 3 3" xfId="339"/>
    <cellStyle name="Vírgula 7 4" xfId="183"/>
    <cellStyle name="Vírgula 7 4 2" xfId="34"/>
    <cellStyle name="Vírgula 7 4 2 2" xfId="347"/>
    <cellStyle name="Vírgula 7 4 3" xfId="340"/>
    <cellStyle name="Vírgula 7 5" xfId="184"/>
    <cellStyle name="Vírgula 7 5 2" xfId="345"/>
    <cellStyle name="Vírgula 7 6" xfId="337"/>
    <cellStyle name="Vírgula 8" xfId="185"/>
    <cellStyle name="Vírgula 8 2" xfId="186"/>
    <cellStyle name="Vírgula 8 2 2" xfId="298"/>
    <cellStyle name="Vírgula 8 2 3" xfId="342"/>
    <cellStyle name="Vírgula 8 3" xfId="187"/>
    <cellStyle name="Vírgula 8 3 2" xfId="299"/>
    <cellStyle name="Vírgula 8 3 3" xfId="343"/>
    <cellStyle name="Vírgula 8 4" xfId="300"/>
    <cellStyle name="Vírgula 8 5" xfId="341"/>
    <cellStyle name="Vírgula 9" xfId="188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217714</xdr:colOff>
      <xdr:row>0</xdr:row>
      <xdr:rowOff>68036</xdr:rowOff>
    </xdr:from>
    <xdr:to>
      <xdr:col>9</xdr:col>
      <xdr:colOff>258536</xdr:colOff>
      <xdr:row>2</xdr:row>
      <xdr:rowOff>802822</xdr:rowOff>
    </xdr:to>
    <xdr:pic>
      <xdr:nvPicPr>
        <xdr:cNvPr id="2" name="Imagem 1" descr="FA45473B">
          <a:extLst>
            <a:ext uri="{FF2B5EF4-FFF2-40B4-BE49-F238E27FC236}">
              <a16:creationId xmlns="" xmlns:a16="http://schemas.microsoft.com/office/drawing/2014/main" id="{3F6EC9E2-865E-4EE3-BDFD-F1F4321D7C5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2214" y="68036"/>
          <a:ext cx="8681358" cy="1061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597177</xdr:colOff>
      <xdr:row>0</xdr:row>
      <xdr:rowOff>81998</xdr:rowOff>
    </xdr:from>
    <xdr:to>
      <xdr:col>4</xdr:col>
      <xdr:colOff>631136</xdr:colOff>
      <xdr:row>0</xdr:row>
      <xdr:rowOff>1258957</xdr:rowOff>
    </xdr:to>
    <xdr:pic>
      <xdr:nvPicPr>
        <xdr:cNvPr id="2" name="Imagem 1" descr="FA45473B">
          <a:extLst>
            <a:ext uri="{FF2B5EF4-FFF2-40B4-BE49-F238E27FC236}">
              <a16:creationId xmlns="" xmlns:a16="http://schemas.microsoft.com/office/drawing/2014/main" id="{3F6EC9E2-865E-4EE3-BDFD-F1F4321D7C5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177" y="81998"/>
          <a:ext cx="5872784" cy="11769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view="pageBreakPreview" topLeftCell="A7" zoomScale="70" zoomScaleNormal="70" zoomScaleSheetLayoutView="70" workbookViewId="0">
      <selection activeCell="J23" sqref="J23"/>
    </sheetView>
  </sheetViews>
  <sheetFormatPr defaultRowHeight="12.75"/>
  <cols>
    <col min="1" max="1" width="3.5703125" style="3" customWidth="1"/>
    <col min="2" max="2" width="9.7109375" style="5" customWidth="1"/>
    <col min="3" max="3" width="12.28515625" style="5" customWidth="1"/>
    <col min="4" max="4" width="12" style="5" customWidth="1"/>
    <col min="5" max="5" width="72.7109375" style="1" customWidth="1"/>
    <col min="6" max="6" width="7.5703125" style="5" customWidth="1"/>
    <col min="7" max="7" width="13" style="22" customWidth="1"/>
    <col min="8" max="8" width="16.140625" style="22" customWidth="1"/>
    <col min="9" max="9" width="8.140625" style="22" customWidth="1"/>
    <col min="10" max="10" width="16.140625" style="22" customWidth="1"/>
    <col min="11" max="11" width="16.140625" style="44" customWidth="1"/>
    <col min="12" max="16384" width="9.140625" style="3"/>
  </cols>
  <sheetData>
    <row r="1" spans="1:11" ht="12.75" customHeight="1">
      <c r="A1" s="59"/>
      <c r="B1" s="109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12.75" customHeight="1">
      <c r="A2" s="60"/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ht="68.25" customHeight="1" thickBot="1">
      <c r="A3" s="60"/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ht="20.2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20.100000000000001" customHeight="1">
      <c r="A5" s="20"/>
      <c r="B5" s="21" t="s">
        <v>29</v>
      </c>
      <c r="C5" s="20"/>
      <c r="D5" s="20"/>
      <c r="E5" s="20"/>
      <c r="F5" s="20"/>
      <c r="G5" s="20"/>
      <c r="H5" s="20"/>
      <c r="I5" s="20"/>
      <c r="J5" s="20"/>
      <c r="K5" s="20"/>
    </row>
    <row r="6" spans="1:11" ht="20.100000000000001" customHeight="1">
      <c r="A6" s="20"/>
      <c r="B6" s="21" t="s">
        <v>35</v>
      </c>
      <c r="C6" s="20"/>
      <c r="D6" s="20"/>
      <c r="E6" s="20"/>
      <c r="F6" s="20"/>
      <c r="J6" s="20"/>
      <c r="K6" s="20"/>
    </row>
    <row r="7" spans="1:11" ht="20.100000000000001" customHeight="1">
      <c r="A7" s="20"/>
      <c r="B7" s="21" t="s">
        <v>36</v>
      </c>
      <c r="C7" s="20"/>
      <c r="D7" s="20"/>
      <c r="E7" s="20"/>
      <c r="F7" s="20"/>
      <c r="G7" s="20"/>
      <c r="H7" s="20"/>
      <c r="I7" s="20"/>
      <c r="J7" s="48" t="s">
        <v>20</v>
      </c>
      <c r="K7" s="49">
        <v>0.2069</v>
      </c>
    </row>
    <row r="8" spans="1:11" ht="20.100000000000001" customHeight="1">
      <c r="A8" s="20"/>
      <c r="B8" s="21" t="s">
        <v>1</v>
      </c>
      <c r="C8" s="20"/>
      <c r="D8" s="20"/>
      <c r="E8" s="20"/>
      <c r="F8" s="20"/>
      <c r="G8" s="20"/>
      <c r="H8" s="20"/>
      <c r="I8" s="20"/>
      <c r="J8" s="48" t="s">
        <v>39</v>
      </c>
      <c r="K8" s="49">
        <v>0.15279999999999999</v>
      </c>
    </row>
    <row r="9" spans="1:11" ht="20.100000000000001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 ht="20.100000000000001" customHeight="1" thickBot="1">
      <c r="A10" s="20"/>
      <c r="B10" s="12"/>
      <c r="C10" s="12"/>
      <c r="D10" s="12"/>
      <c r="E10" s="11"/>
      <c r="F10" s="13"/>
      <c r="G10" s="23"/>
      <c r="H10" s="24"/>
      <c r="I10" s="24"/>
      <c r="J10" s="14"/>
      <c r="K10" s="45"/>
    </row>
    <row r="11" spans="1:11" ht="39" customHeight="1" thickBot="1">
      <c r="A11" s="20"/>
      <c r="B11" s="10" t="s">
        <v>0</v>
      </c>
      <c r="C11" s="10" t="s">
        <v>6</v>
      </c>
      <c r="D11" s="10" t="s">
        <v>7</v>
      </c>
      <c r="E11" s="10" t="s">
        <v>3</v>
      </c>
      <c r="F11" s="25" t="s">
        <v>8</v>
      </c>
      <c r="G11" s="26" t="s">
        <v>9</v>
      </c>
      <c r="H11" s="27" t="s">
        <v>10</v>
      </c>
      <c r="I11" s="27" t="s">
        <v>40</v>
      </c>
      <c r="J11" s="27" t="s">
        <v>11</v>
      </c>
      <c r="K11" s="28" t="s">
        <v>4</v>
      </c>
    </row>
    <row r="12" spans="1:11" ht="19.5" customHeight="1">
      <c r="A12" s="20"/>
      <c r="B12" s="3"/>
      <c r="C12" s="3"/>
      <c r="D12" s="3"/>
      <c r="E12" s="4"/>
      <c r="G12" s="29"/>
      <c r="H12" s="30"/>
      <c r="I12" s="30"/>
      <c r="J12" s="30"/>
      <c r="K12" s="3"/>
    </row>
    <row r="13" spans="1:11" ht="19.5" customHeight="1">
      <c r="A13" s="20"/>
      <c r="B13" s="15" t="s">
        <v>12</v>
      </c>
      <c r="C13" s="8"/>
      <c r="D13" s="8"/>
      <c r="E13" s="9" t="s">
        <v>53</v>
      </c>
      <c r="F13" s="9"/>
      <c r="G13" s="31"/>
      <c r="H13" s="31"/>
      <c r="I13" s="31"/>
      <c r="J13" s="31"/>
      <c r="K13" s="31"/>
    </row>
    <row r="14" spans="1:11" ht="99.75" customHeight="1">
      <c r="A14" s="20"/>
      <c r="B14" s="47" t="s">
        <v>2</v>
      </c>
      <c r="C14" s="62" t="s">
        <v>30</v>
      </c>
      <c r="D14" s="63" t="s">
        <v>34</v>
      </c>
      <c r="E14" s="46" t="s">
        <v>24</v>
      </c>
      <c r="F14" s="57" t="s">
        <v>19</v>
      </c>
      <c r="G14" s="16">
        <v>1</v>
      </c>
      <c r="H14" s="32">
        <v>44526.67</v>
      </c>
      <c r="I14" s="61" t="s">
        <v>38</v>
      </c>
      <c r="J14" s="50">
        <f>(H14*K8)+H14</f>
        <v>51330.345175999995</v>
      </c>
      <c r="K14" s="33">
        <f>G14*J14</f>
        <v>51330.345175999995</v>
      </c>
    </row>
    <row r="15" spans="1:11" ht="71.25" customHeight="1">
      <c r="A15" s="20"/>
      <c r="B15" s="47" t="s">
        <v>22</v>
      </c>
      <c r="C15" s="62" t="s">
        <v>31</v>
      </c>
      <c r="D15" s="63" t="s">
        <v>34</v>
      </c>
      <c r="E15" s="46" t="s">
        <v>25</v>
      </c>
      <c r="F15" s="57" t="s">
        <v>19</v>
      </c>
      <c r="G15" s="16">
        <v>1</v>
      </c>
      <c r="H15" s="32">
        <v>43466.67</v>
      </c>
      <c r="I15" s="61" t="s">
        <v>38</v>
      </c>
      <c r="J15" s="50">
        <f>(H15*K8)+H15</f>
        <v>50108.377175999995</v>
      </c>
      <c r="K15" s="33">
        <f>G15*J15</f>
        <v>50108.377175999995</v>
      </c>
    </row>
    <row r="16" spans="1:11" ht="51" customHeight="1">
      <c r="A16" s="20"/>
      <c r="B16" s="47" t="s">
        <v>23</v>
      </c>
      <c r="C16" s="62" t="s">
        <v>32</v>
      </c>
      <c r="D16" s="63" t="s">
        <v>34</v>
      </c>
      <c r="E16" s="46" t="s">
        <v>26</v>
      </c>
      <c r="F16" s="57" t="s">
        <v>19</v>
      </c>
      <c r="G16" s="16">
        <v>2</v>
      </c>
      <c r="H16" s="32">
        <v>1336.67</v>
      </c>
      <c r="I16" s="61" t="s">
        <v>38</v>
      </c>
      <c r="J16" s="50">
        <f>(H16*K8)+H16</f>
        <v>1540.913176</v>
      </c>
      <c r="K16" s="33">
        <f>G16*J16</f>
        <v>3081.826352</v>
      </c>
    </row>
    <row r="17" spans="1:11" ht="51" customHeight="1">
      <c r="A17" s="20"/>
      <c r="B17" s="47" t="s">
        <v>37</v>
      </c>
      <c r="C17" s="62" t="s">
        <v>33</v>
      </c>
      <c r="D17" s="63" t="s">
        <v>34</v>
      </c>
      <c r="E17" s="46" t="s">
        <v>27</v>
      </c>
      <c r="F17" s="57" t="s">
        <v>19</v>
      </c>
      <c r="G17" s="16">
        <v>2</v>
      </c>
      <c r="H17" s="32">
        <v>5550</v>
      </c>
      <c r="I17" s="61" t="s">
        <v>38</v>
      </c>
      <c r="J17" s="50">
        <f>(H17*K8)+H17</f>
        <v>6398.04</v>
      </c>
      <c r="K17" s="33">
        <f>G17*J17</f>
        <v>12796.08</v>
      </c>
    </row>
    <row r="18" spans="1:11" ht="19.5" customHeight="1">
      <c r="B18" s="34"/>
      <c r="C18" s="35"/>
      <c r="D18" s="35"/>
      <c r="E18" s="35"/>
      <c r="F18" s="58"/>
      <c r="G18" s="35"/>
      <c r="H18" s="17" t="s">
        <v>13</v>
      </c>
      <c r="I18" s="17"/>
      <c r="J18" s="36"/>
      <c r="K18" s="37">
        <f>SUM(K14:K17)</f>
        <v>117316.62870399999</v>
      </c>
    </row>
    <row r="19" spans="1:11" ht="19.5" customHeight="1">
      <c r="B19" s="2"/>
      <c r="C19" s="2"/>
      <c r="D19" s="2"/>
      <c r="E19" s="6"/>
      <c r="F19" s="7"/>
      <c r="G19" s="7"/>
      <c r="H19" s="38"/>
      <c r="I19" s="38"/>
      <c r="J19" s="38"/>
      <c r="K19" s="39"/>
    </row>
    <row r="20" spans="1:11" ht="19.5" customHeight="1">
      <c r="B20" s="40"/>
      <c r="C20" s="41"/>
      <c r="D20" s="41"/>
      <c r="E20" s="42"/>
      <c r="F20" s="42"/>
      <c r="G20" s="42"/>
      <c r="H20" s="115" t="s">
        <v>5</v>
      </c>
      <c r="I20" s="115"/>
      <c r="J20" s="116"/>
      <c r="K20" s="43">
        <f>K18</f>
        <v>117316.62870399999</v>
      </c>
    </row>
    <row r="21" spans="1:11" ht="19.5" customHeight="1">
      <c r="K21" s="39"/>
    </row>
    <row r="22" spans="1:11" ht="19.5" customHeight="1">
      <c r="B22" s="113" t="s">
        <v>28</v>
      </c>
      <c r="C22" s="114"/>
      <c r="D22" s="114"/>
      <c r="E22" s="114"/>
      <c r="K22" s="39"/>
    </row>
    <row r="23" spans="1:11" ht="19.5" customHeight="1">
      <c r="K23" s="39"/>
    </row>
    <row r="24" spans="1:11" ht="19.5" customHeight="1">
      <c r="K24" s="39"/>
    </row>
    <row r="25" spans="1:11" ht="12.75" customHeight="1">
      <c r="B25" s="52"/>
      <c r="C25" s="51"/>
      <c r="D25" s="51"/>
      <c r="E25" s="56" t="s">
        <v>14</v>
      </c>
      <c r="F25" s="112" t="s">
        <v>17</v>
      </c>
      <c r="G25" s="112"/>
      <c r="H25" s="112"/>
      <c r="I25" s="112"/>
      <c r="J25" s="112"/>
    </row>
    <row r="26" spans="1:11" ht="12.75" customHeight="1">
      <c r="B26" s="52"/>
      <c r="C26" s="51"/>
      <c r="D26" s="51"/>
      <c r="E26" s="56" t="s">
        <v>15</v>
      </c>
      <c r="F26" s="112" t="s">
        <v>21</v>
      </c>
      <c r="G26" s="112"/>
      <c r="H26" s="112"/>
      <c r="I26" s="112"/>
      <c r="J26" s="112"/>
    </row>
    <row r="27" spans="1:11">
      <c r="B27" s="53"/>
      <c r="C27" s="54"/>
      <c r="D27" s="54"/>
      <c r="E27" s="55" t="s">
        <v>16</v>
      </c>
      <c r="F27" s="108" t="s">
        <v>18</v>
      </c>
      <c r="G27" s="108"/>
      <c r="H27" s="108"/>
      <c r="I27" s="108"/>
      <c r="J27" s="108"/>
    </row>
    <row r="34" spans="1:10" s="44" customFormat="1">
      <c r="A34" s="3"/>
      <c r="B34" s="5"/>
      <c r="C34" s="5"/>
      <c r="D34" s="5"/>
      <c r="E34" s="1"/>
      <c r="F34" s="5"/>
      <c r="G34" s="22"/>
      <c r="H34" s="22"/>
      <c r="I34" s="22"/>
      <c r="J34" s="22"/>
    </row>
    <row r="41" spans="1:10" s="44" customFormat="1">
      <c r="A41" s="3"/>
      <c r="B41" s="5"/>
      <c r="C41" s="5"/>
      <c r="D41" s="5"/>
      <c r="E41" s="1"/>
      <c r="F41" s="5"/>
      <c r="G41" s="22"/>
      <c r="H41" s="22"/>
      <c r="I41" s="22"/>
      <c r="J41" s="22"/>
    </row>
    <row r="42" spans="1:10" s="44" customFormat="1">
      <c r="A42" s="3"/>
      <c r="B42" s="5"/>
      <c r="C42" s="5"/>
      <c r="D42" s="5"/>
      <c r="E42" s="1"/>
      <c r="F42" s="5"/>
      <c r="G42" s="22"/>
      <c r="H42" s="22"/>
      <c r="I42" s="22"/>
      <c r="J42" s="22"/>
    </row>
    <row r="43" spans="1:10" s="44" customFormat="1">
      <c r="A43" s="3"/>
      <c r="B43" s="5"/>
      <c r="C43" s="5"/>
      <c r="D43" s="5"/>
      <c r="E43" s="1"/>
      <c r="F43" s="5"/>
      <c r="G43" s="22"/>
      <c r="H43" s="22"/>
      <c r="I43" s="22"/>
      <c r="J43" s="22"/>
    </row>
  </sheetData>
  <dataConsolidate/>
  <mergeCells count="6">
    <mergeCell ref="F27:J27"/>
    <mergeCell ref="B1:K3"/>
    <mergeCell ref="F25:J25"/>
    <mergeCell ref="F26:J26"/>
    <mergeCell ref="B22:E22"/>
    <mergeCell ref="H20:J20"/>
  </mergeCells>
  <phoneticPr fontId="12" type="noConversion"/>
  <conditionalFormatting sqref="G11:J11">
    <cfRule type="cellIs" dxfId="2" priority="11" stopIfTrue="1" operator="equal">
      <formula>0</formula>
    </cfRule>
  </conditionalFormatting>
  <conditionalFormatting sqref="J18">
    <cfRule type="cellIs" dxfId="1" priority="2" stopIfTrue="1" operator="equal">
      <formula>0</formula>
    </cfRule>
  </conditionalFormatting>
  <conditionalFormatting sqref="G18:I18">
    <cfRule type="cellIs" dxfId="0" priority="1" stopIfTrue="1" operator="equal">
      <formula>0</formula>
    </cfRule>
  </conditionalFormatting>
  <printOptions horizontalCentered="1"/>
  <pageMargins left="0.19685039370078741" right="0.19685039370078741" top="0.55118110236220474" bottom="0.62992125984251968" header="0.39370078740157483" footer="0.27559055118110237"/>
  <pageSetup paperSize="9" scale="80" fitToHeight="0" orientation="landscape" r:id="rId1"/>
  <headerFooter alignWithMargins="0"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sqref="A1:F16"/>
    </sheetView>
  </sheetViews>
  <sheetFormatPr defaultRowHeight="12.75"/>
  <cols>
    <col min="2" max="2" width="53" customWidth="1"/>
    <col min="3" max="3" width="13" customWidth="1"/>
    <col min="4" max="6" width="12.42578125" customWidth="1"/>
  </cols>
  <sheetData>
    <row r="1" spans="1:6" ht="108.75" customHeight="1" thickBot="1">
      <c r="A1" s="117"/>
      <c r="B1" s="117"/>
      <c r="C1" s="117"/>
      <c r="D1" s="117"/>
      <c r="E1" s="117"/>
    </row>
    <row r="2" spans="1:6" ht="15.75">
      <c r="A2" s="64" t="str">
        <f>'Projeto padrão 110V'!B5</f>
        <v>Obra: Contratação de empresa sob regime de empreitada global, para executar obras de Letreiro, Escultura, Painel Porta Retrato.</v>
      </c>
      <c r="B2" s="65"/>
      <c r="C2" s="66"/>
      <c r="D2" s="65"/>
      <c r="E2" s="65"/>
      <c r="F2" s="105"/>
    </row>
    <row r="3" spans="1:6" ht="15.75">
      <c r="A3" s="67" t="str">
        <f>'Projeto padrão 110V'!B7</f>
        <v>Local: ENTRADA PRINCIPAL DA CIDADE, PR 543, PEÍMENTRO URBANO DE CAFEARA</v>
      </c>
      <c r="B3" s="68"/>
      <c r="C3" s="69"/>
      <c r="D3" s="68"/>
      <c r="E3" s="68"/>
      <c r="F3" s="106"/>
    </row>
    <row r="4" spans="1:6" ht="15.75">
      <c r="A4" s="67" t="s">
        <v>41</v>
      </c>
      <c r="B4" s="68"/>
      <c r="C4" s="69"/>
      <c r="D4" s="70"/>
      <c r="E4" s="68"/>
      <c r="F4" s="106"/>
    </row>
    <row r="5" spans="1:6" ht="16.5" thickBot="1">
      <c r="A5" s="71"/>
      <c r="B5" s="72"/>
      <c r="C5" s="73"/>
      <c r="D5" s="72"/>
      <c r="E5" s="72"/>
      <c r="F5" s="107"/>
    </row>
    <row r="6" spans="1:6" ht="15.75" thickBot="1">
      <c r="A6" s="74"/>
      <c r="C6" s="75"/>
      <c r="F6" s="104"/>
    </row>
    <row r="7" spans="1:6" ht="15.75" thickBot="1">
      <c r="A7" s="76"/>
      <c r="B7" s="77" t="s">
        <v>42</v>
      </c>
      <c r="C7" s="78" t="s">
        <v>43</v>
      </c>
      <c r="D7" s="118" t="s">
        <v>44</v>
      </c>
      <c r="E7" s="119"/>
      <c r="F7" s="104"/>
    </row>
    <row r="8" spans="1:6" ht="30.75" thickBot="1">
      <c r="A8" s="79" t="s">
        <v>0</v>
      </c>
      <c r="B8" s="79" t="s">
        <v>45</v>
      </c>
      <c r="C8" s="79" t="s">
        <v>46</v>
      </c>
      <c r="D8" s="80" t="s">
        <v>47</v>
      </c>
      <c r="E8" s="80" t="s">
        <v>48</v>
      </c>
      <c r="F8" s="80" t="s">
        <v>52</v>
      </c>
    </row>
    <row r="9" spans="1:6" ht="13.5" thickBot="1">
      <c r="A9" s="81">
        <v>1</v>
      </c>
      <c r="B9" s="82" t="str">
        <f>'Projeto padrão 110V'!E13</f>
        <v>Letreiro, Escultura, Painel Porta Retrato</v>
      </c>
      <c r="C9" s="83">
        <f>'Projeto padrão 110V'!K18</f>
        <v>117316.62870399999</v>
      </c>
      <c r="D9" s="84">
        <v>0.35</v>
      </c>
      <c r="E9" s="84">
        <v>0.35</v>
      </c>
      <c r="F9" s="84">
        <v>0.3</v>
      </c>
    </row>
    <row r="10" spans="1:6" ht="13.5" thickBot="1">
      <c r="A10" s="85"/>
      <c r="B10" s="86" t="s">
        <v>49</v>
      </c>
      <c r="C10" s="87">
        <f>SUM(D10:F10)</f>
        <v>117316.62870399999</v>
      </c>
      <c r="D10" s="88">
        <f>C9*0.35</f>
        <v>41060.820046399996</v>
      </c>
      <c r="E10" s="89">
        <f>C9*0.35</f>
        <v>41060.820046399996</v>
      </c>
      <c r="F10" s="89">
        <f>C9*0.3</f>
        <v>35194.988611199995</v>
      </c>
    </row>
    <row r="11" spans="1:6">
      <c r="A11" s="85"/>
      <c r="B11" s="90" t="s">
        <v>54</v>
      </c>
      <c r="C11" s="91"/>
      <c r="D11" s="92"/>
      <c r="E11" s="93"/>
      <c r="F11" s="93"/>
    </row>
    <row r="12" spans="1:6">
      <c r="A12" s="85"/>
      <c r="B12" s="94"/>
      <c r="C12" s="91"/>
      <c r="D12" s="92"/>
      <c r="E12" s="93"/>
      <c r="F12" s="93"/>
    </row>
    <row r="13" spans="1:6">
      <c r="A13" s="95"/>
      <c r="B13" s="96"/>
      <c r="C13" s="97"/>
      <c r="D13" s="98"/>
      <c r="E13" s="99"/>
      <c r="F13" s="99"/>
    </row>
    <row r="14" spans="1:6">
      <c r="A14" s="95"/>
      <c r="B14" s="100" t="s">
        <v>50</v>
      </c>
      <c r="C14" s="101"/>
      <c r="D14" s="120"/>
      <c r="E14" s="120"/>
    </row>
    <row r="15" spans="1:6">
      <c r="A15" s="95"/>
      <c r="B15" s="100" t="s">
        <v>15</v>
      </c>
      <c r="C15" s="101"/>
      <c r="D15" s="120"/>
      <c r="E15" s="120"/>
    </row>
    <row r="16" spans="1:6">
      <c r="A16" s="95"/>
      <c r="B16" s="102" t="s">
        <v>51</v>
      </c>
      <c r="C16" s="101"/>
      <c r="D16" s="120"/>
      <c r="E16" s="120"/>
    </row>
    <row r="17" spans="1:6">
      <c r="A17" s="95"/>
      <c r="B17" s="100"/>
      <c r="C17" s="103"/>
      <c r="D17" s="99"/>
      <c r="E17" s="98"/>
      <c r="F17" s="98"/>
    </row>
  </sheetData>
  <mergeCells count="5">
    <mergeCell ref="A1:E1"/>
    <mergeCell ref="D7:E7"/>
    <mergeCell ref="D14:E14"/>
    <mergeCell ref="D15:E15"/>
    <mergeCell ref="D16:E16"/>
  </mergeCells>
  <pageMargins left="0.511811024" right="0.511811024" top="0.78740157499999996" bottom="0.78740157499999996" header="0.31496062000000002" footer="0.31496062000000002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Projeto padrão 110V</vt:lpstr>
      <vt:lpstr>CRONOGRAMA</vt:lpstr>
      <vt:lpstr>'Projeto padrão 110V'!Area_de_impressao</vt:lpstr>
      <vt:lpstr>'Projeto padrão 110V'!Titulos_de_impressao</vt:lpstr>
    </vt:vector>
  </TitlesOfParts>
  <Company>PNUD/BRA/00/027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willamy.dias</dc:creator>
  <cp:lastModifiedBy>Windows</cp:lastModifiedBy>
  <cp:lastPrinted>2023-05-09T11:53:09Z</cp:lastPrinted>
  <dcterms:created xsi:type="dcterms:W3CDTF">2005-05-06T14:48:20Z</dcterms:created>
  <dcterms:modified xsi:type="dcterms:W3CDTF">2023-05-10T11:56:34Z</dcterms:modified>
</cp:coreProperties>
</file>